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nnifershaw/Desktop/Classes/"/>
    </mc:Choice>
  </mc:AlternateContent>
  <bookViews>
    <workbookView xWindow="660" yWindow="460" windowWidth="28140" windowHeight="17540" tabRatio="500"/>
  </bookViews>
  <sheets>
    <sheet name="Grades Calculation" sheetId="1" r:id="rId1"/>
  </sheets>
  <definedNames>
    <definedName name="_xlnm.Print_Area" localSheetId="0">'Grades Calculation'!$A$1:$K$40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E3" i="1"/>
  <c r="C4" i="1"/>
  <c r="D4" i="1"/>
  <c r="E4" i="1"/>
  <c r="F4" i="1"/>
  <c r="G4" i="1"/>
  <c r="J4" i="1"/>
  <c r="K4" i="1"/>
  <c r="C5" i="1"/>
  <c r="D5" i="1"/>
  <c r="E5" i="1"/>
  <c r="F5" i="1"/>
  <c r="G5" i="1"/>
  <c r="J5" i="1"/>
  <c r="K5" i="1"/>
  <c r="E6" i="1"/>
  <c r="G7" i="1"/>
  <c r="C8" i="1"/>
  <c r="D8" i="1"/>
  <c r="E8" i="1"/>
  <c r="F8" i="1"/>
  <c r="G8" i="1"/>
  <c r="J8" i="1"/>
  <c r="K8" i="1"/>
  <c r="E9" i="1"/>
  <c r="E10" i="1"/>
  <c r="G10" i="1"/>
  <c r="J10" i="1"/>
  <c r="K10" i="1"/>
  <c r="E11" i="1"/>
  <c r="C12" i="1"/>
  <c r="D12" i="1"/>
  <c r="E12" i="1"/>
  <c r="G12" i="1"/>
  <c r="J12" i="1"/>
  <c r="K12" i="1"/>
  <c r="C13" i="1"/>
  <c r="D13" i="1"/>
  <c r="C14" i="1"/>
  <c r="D14" i="1"/>
  <c r="E14" i="1"/>
  <c r="F14" i="1"/>
  <c r="G14" i="1"/>
  <c r="J14" i="1"/>
  <c r="K14" i="1"/>
  <c r="F15" i="1"/>
  <c r="F16" i="1"/>
  <c r="C17" i="1"/>
  <c r="D17" i="1"/>
  <c r="E17" i="1"/>
  <c r="F17" i="1"/>
  <c r="G17" i="1"/>
  <c r="H17" i="1"/>
  <c r="I17" i="1"/>
  <c r="J17" i="1"/>
  <c r="K17" i="1"/>
  <c r="C18" i="1"/>
  <c r="D18" i="1"/>
  <c r="E18" i="1"/>
  <c r="F18" i="1"/>
  <c r="G18" i="1"/>
  <c r="J18" i="1"/>
  <c r="K18" i="1"/>
  <c r="E19" i="1"/>
  <c r="C20" i="1"/>
  <c r="D20" i="1"/>
  <c r="E20" i="1"/>
  <c r="F20" i="1"/>
  <c r="G20" i="1"/>
  <c r="H20" i="1"/>
  <c r="J20" i="1"/>
  <c r="K20" i="1"/>
  <c r="E21" i="1"/>
  <c r="F21" i="1"/>
  <c r="G21" i="1"/>
  <c r="H21" i="1"/>
  <c r="J21" i="1"/>
  <c r="K21" i="1"/>
  <c r="C22" i="1"/>
  <c r="D22" i="1"/>
  <c r="F22" i="1"/>
  <c r="K22" i="1"/>
  <c r="C23" i="1"/>
  <c r="D23" i="1"/>
  <c r="E23" i="1"/>
  <c r="F23" i="1"/>
  <c r="G23" i="1"/>
  <c r="H23" i="1"/>
  <c r="J23" i="1"/>
  <c r="K23" i="1"/>
  <c r="G24" i="1"/>
  <c r="C25" i="1"/>
  <c r="D25" i="1"/>
  <c r="E25" i="1"/>
  <c r="F25" i="1"/>
  <c r="G25" i="1"/>
  <c r="J25" i="1"/>
  <c r="K25" i="1"/>
  <c r="G26" i="1"/>
  <c r="C27" i="1"/>
  <c r="D27" i="1"/>
  <c r="E27" i="1"/>
  <c r="K27" i="1"/>
  <c r="E28" i="1"/>
  <c r="F29" i="1"/>
  <c r="E30" i="1"/>
  <c r="F30" i="1"/>
  <c r="G30" i="1"/>
  <c r="J30" i="1"/>
  <c r="F31" i="1"/>
  <c r="G32" i="1"/>
  <c r="G33" i="1"/>
  <c r="C34" i="1"/>
  <c r="D34" i="1"/>
  <c r="E34" i="1"/>
  <c r="F34" i="1"/>
  <c r="G34" i="1"/>
  <c r="H34" i="1"/>
  <c r="J34" i="1"/>
  <c r="K34" i="1"/>
  <c r="G35" i="1"/>
  <c r="E36" i="1"/>
  <c r="I37" i="1"/>
  <c r="C38" i="1"/>
  <c r="D38" i="1"/>
  <c r="E38" i="1"/>
  <c r="G38" i="1"/>
  <c r="K38" i="1"/>
  <c r="C39" i="1"/>
  <c r="D39" i="1"/>
  <c r="E39" i="1"/>
  <c r="F39" i="1"/>
  <c r="G39" i="1"/>
  <c r="H39" i="1"/>
  <c r="I39" i="1"/>
  <c r="J39" i="1"/>
  <c r="K39" i="1"/>
  <c r="C40" i="1"/>
  <c r="D40" i="1"/>
  <c r="E40" i="1"/>
  <c r="F40" i="1"/>
  <c r="G40" i="1"/>
  <c r="H40" i="1"/>
  <c r="I40" i="1"/>
  <c r="J40" i="1"/>
  <c r="K40" i="1"/>
  <c r="F41" i="1"/>
  <c r="C42" i="1"/>
  <c r="D42" i="1"/>
  <c r="K42" i="1"/>
  <c r="E43" i="1"/>
  <c r="G43" i="1"/>
  <c r="C44" i="1"/>
  <c r="D44" i="1"/>
  <c r="E44" i="1"/>
  <c r="F44" i="1"/>
  <c r="G44" i="1"/>
  <c r="H44" i="1"/>
  <c r="J44" i="1"/>
  <c r="K44" i="1"/>
  <c r="I45" i="1"/>
  <c r="I46" i="1"/>
  <c r="G47" i="1"/>
  <c r="G48" i="1"/>
  <c r="C49" i="1"/>
  <c r="D49" i="1"/>
  <c r="G49" i="1"/>
  <c r="K49" i="1"/>
  <c r="C50" i="1"/>
  <c r="D50" i="1"/>
  <c r="G50" i="1"/>
  <c r="E51" i="1"/>
  <c r="G51" i="1"/>
  <c r="C52" i="1"/>
  <c r="D52" i="1"/>
  <c r="G52" i="1"/>
  <c r="K52" i="1"/>
  <c r="C53" i="1"/>
  <c r="D53" i="1"/>
  <c r="E53" i="1"/>
  <c r="F53" i="1"/>
  <c r="G53" i="1"/>
  <c r="H53" i="1"/>
  <c r="J53" i="1"/>
  <c r="K53" i="1"/>
  <c r="E54" i="1"/>
  <c r="I55" i="1"/>
  <c r="E56" i="1"/>
  <c r="I57" i="1"/>
  <c r="E58" i="1"/>
  <c r="I59" i="1"/>
  <c r="E60" i="1"/>
  <c r="I61" i="1"/>
  <c r="C62" i="1"/>
  <c r="D62" i="1"/>
  <c r="E62" i="1"/>
  <c r="F62" i="1"/>
  <c r="G62" i="1"/>
  <c r="H62" i="1"/>
  <c r="I62" i="1"/>
  <c r="J62" i="1"/>
  <c r="K62" i="1"/>
  <c r="C63" i="1"/>
  <c r="D63" i="1"/>
  <c r="E63" i="1"/>
  <c r="F63" i="1"/>
  <c r="G63" i="1"/>
  <c r="H63" i="1"/>
  <c r="I63" i="1"/>
  <c r="J63" i="1"/>
  <c r="K63" i="1"/>
  <c r="I64" i="1"/>
  <c r="I66" i="1"/>
  <c r="I67" i="1"/>
  <c r="I73" i="1"/>
  <c r="I75" i="1"/>
  <c r="I76" i="1"/>
  <c r="C68" i="1"/>
  <c r="C74" i="1"/>
  <c r="C75" i="1"/>
  <c r="C77" i="1"/>
  <c r="D68" i="1"/>
  <c r="D74" i="1"/>
  <c r="D75" i="1"/>
  <c r="D77" i="1"/>
  <c r="E65" i="1"/>
  <c r="E68" i="1"/>
  <c r="E69" i="1"/>
  <c r="E70" i="1"/>
  <c r="E71" i="1"/>
  <c r="E72" i="1"/>
  <c r="E74" i="1"/>
  <c r="E75" i="1"/>
  <c r="E77" i="1"/>
  <c r="F67" i="1"/>
  <c r="F68" i="1"/>
  <c r="F74" i="1"/>
  <c r="F75" i="1"/>
  <c r="F77" i="1"/>
  <c r="G68" i="1"/>
  <c r="G74" i="1"/>
  <c r="G75" i="1"/>
  <c r="G77" i="1"/>
  <c r="H68" i="1"/>
  <c r="H74" i="1"/>
  <c r="H75" i="1"/>
  <c r="H77" i="1"/>
  <c r="I77" i="1"/>
  <c r="J68" i="1"/>
  <c r="J74" i="1"/>
  <c r="J75" i="1"/>
  <c r="J77" i="1"/>
  <c r="K68" i="1"/>
  <c r="K74" i="1"/>
  <c r="K75" i="1"/>
  <c r="K77" i="1"/>
  <c r="K76" i="1"/>
  <c r="J76" i="1"/>
  <c r="H76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<sst xmlns="http://schemas.openxmlformats.org/spreadsheetml/2006/main" count="87" uniqueCount="86">
  <si>
    <t>41b Resume</t>
  </si>
  <si>
    <t>42a Prep Quiz</t>
    <phoneticPr fontId="2" type="noConversion"/>
  </si>
  <si>
    <t>42b Kin Quiz</t>
    <phoneticPr fontId="2" type="noConversion"/>
  </si>
  <si>
    <t>43a Swedish: OM</t>
    <phoneticPr fontId="2" type="noConversion"/>
  </si>
  <si>
    <t>44a Prep Quiz</t>
    <phoneticPr fontId="2" type="noConversion"/>
  </si>
  <si>
    <t>44b Integration Practical Exam</t>
    <phoneticPr fontId="2" type="noConversion"/>
  </si>
  <si>
    <t>45b Cover Letter</t>
    <phoneticPr fontId="2" type="noConversion"/>
  </si>
  <si>
    <t>45b Market Analysis</t>
    <phoneticPr fontId="2" type="noConversion"/>
  </si>
  <si>
    <t>91a Kin Quiz</t>
    <phoneticPr fontId="2" type="noConversion"/>
  </si>
  <si>
    <t>93a Kin Quiz</t>
    <phoneticPr fontId="2" type="noConversion"/>
  </si>
  <si>
    <t>94a Kin Quiz</t>
    <phoneticPr fontId="2" type="noConversion"/>
  </si>
  <si>
    <t>97b Deep Massage: TA</t>
    <phoneticPr fontId="2" type="noConversion"/>
  </si>
  <si>
    <t>98a Practice MBLEx</t>
  </si>
  <si>
    <t>TOTAL</t>
    <phoneticPr fontId="2" type="noConversion"/>
  </si>
  <si>
    <t>Fourth Quarter</t>
    <phoneticPr fontId="2" type="noConversion"/>
  </si>
  <si>
    <t>Final Grade</t>
    <phoneticPr fontId="2" type="noConversion"/>
  </si>
  <si>
    <t>46a Exam</t>
    <phoneticPr fontId="2" type="noConversion"/>
  </si>
  <si>
    <t>50b Strategies</t>
    <phoneticPr fontId="2" type="noConversion"/>
  </si>
  <si>
    <t>51b Kin Quiz</t>
    <phoneticPr fontId="2" type="noConversion"/>
  </si>
  <si>
    <t>53a Clinic Orientation RQ</t>
    <phoneticPr fontId="2" type="noConversion"/>
  </si>
  <si>
    <t xml:space="preserve">55a RQ </t>
    <phoneticPr fontId="2" type="noConversion"/>
  </si>
  <si>
    <t>TOTAL</t>
    <phoneticPr fontId="2" type="noConversion"/>
  </si>
  <si>
    <t>Second Quarter</t>
    <phoneticPr fontId="2" type="noConversion"/>
  </si>
  <si>
    <t>Swedish: PTS</t>
    <phoneticPr fontId="2" type="noConversion"/>
  </si>
  <si>
    <t>57a Prep Quiz</t>
    <phoneticPr fontId="2" type="noConversion"/>
  </si>
  <si>
    <t>58a Prep Quiz</t>
    <phoneticPr fontId="2" type="noConversion"/>
  </si>
  <si>
    <t xml:space="preserve">60a Exam </t>
    <phoneticPr fontId="2" type="noConversion"/>
  </si>
  <si>
    <t>62b Deep Tissue TA</t>
    <phoneticPr fontId="2" type="noConversion"/>
  </si>
  <si>
    <t>64b Exec Summary</t>
    <phoneticPr fontId="2" type="noConversion"/>
  </si>
  <si>
    <t>64b Cash  Forecast</t>
    <phoneticPr fontId="2" type="noConversion"/>
  </si>
  <si>
    <t>66a RQ</t>
    <phoneticPr fontId="2" type="noConversion"/>
  </si>
  <si>
    <t>67a Prep Quiz</t>
    <phoneticPr fontId="2" type="noConversion"/>
  </si>
  <si>
    <t>67b Kin Quiz</t>
    <phoneticPr fontId="2" type="noConversion"/>
  </si>
  <si>
    <t>68a Prep Quiz</t>
    <phoneticPr fontId="2" type="noConversion"/>
  </si>
  <si>
    <t>70a Exam</t>
    <phoneticPr fontId="2" type="noConversion"/>
  </si>
  <si>
    <t>75a Kin Quiz</t>
    <phoneticPr fontId="2" type="noConversion"/>
  </si>
  <si>
    <t>75b Ortho Spot Check</t>
    <phoneticPr fontId="2" type="noConversion"/>
  </si>
  <si>
    <t>78a Kin Quiz</t>
    <phoneticPr fontId="2" type="noConversion"/>
  </si>
  <si>
    <t>78b Ortho  Spot Check</t>
    <phoneticPr fontId="2" type="noConversion"/>
  </si>
  <si>
    <t>81a Kin Quiz</t>
    <phoneticPr fontId="2" type="noConversion"/>
  </si>
  <si>
    <t>81b Ortho Spot Check</t>
    <phoneticPr fontId="2" type="noConversion"/>
  </si>
  <si>
    <t>84a Kin Quiz</t>
    <phoneticPr fontId="2" type="noConversion"/>
  </si>
  <si>
    <t>84b Ortho Spot Check</t>
    <phoneticPr fontId="2" type="noConversion"/>
  </si>
  <si>
    <t>Third Quarter</t>
    <phoneticPr fontId="2" type="noConversion"/>
  </si>
  <si>
    <t>85a Ortho Oms</t>
    <phoneticPr fontId="2" type="noConversion"/>
  </si>
  <si>
    <t>87a Kin Quiz</t>
    <phoneticPr fontId="2" type="noConversion"/>
  </si>
  <si>
    <t>87b Ortho TA</t>
    <phoneticPr fontId="2" type="noConversion"/>
  </si>
  <si>
    <t>Integration: PTS</t>
    <phoneticPr fontId="2" type="noConversion"/>
  </si>
  <si>
    <t>89a Practice MBLEx</t>
  </si>
  <si>
    <t>90a Kin Quiz</t>
    <phoneticPr fontId="2" type="noConversion"/>
  </si>
  <si>
    <t>Assignment</t>
    <phoneticPr fontId="2" type="noConversion"/>
  </si>
  <si>
    <t>Grade</t>
    <phoneticPr fontId="2" type="noConversion"/>
  </si>
  <si>
    <t>AN</t>
    <phoneticPr fontId="2" type="noConversion"/>
  </si>
  <si>
    <t>PH</t>
    <phoneticPr fontId="2" type="noConversion"/>
  </si>
  <si>
    <t>KN</t>
    <phoneticPr fontId="2" type="noConversion"/>
  </si>
  <si>
    <t>SW</t>
    <phoneticPr fontId="2" type="noConversion"/>
  </si>
  <si>
    <t>BS</t>
    <phoneticPr fontId="2" type="noConversion"/>
  </si>
  <si>
    <t>HD</t>
    <phoneticPr fontId="2" type="noConversion"/>
  </si>
  <si>
    <t>AT</t>
    <phoneticPr fontId="2" type="noConversion"/>
  </si>
  <si>
    <t>HH</t>
    <phoneticPr fontId="2" type="noConversion"/>
  </si>
  <si>
    <t>PA</t>
    <phoneticPr fontId="2" type="noConversion"/>
  </si>
  <si>
    <t>4a Autobio</t>
    <phoneticPr fontId="2" type="noConversion"/>
  </si>
  <si>
    <t>5b Kin Quiz</t>
    <phoneticPr fontId="2" type="noConversion"/>
  </si>
  <si>
    <t>7a RQ</t>
    <phoneticPr fontId="2" type="noConversion"/>
  </si>
  <si>
    <t xml:space="preserve">8a Prep Quiz </t>
    <phoneticPr fontId="2" type="noConversion"/>
  </si>
  <si>
    <t>8b Kin Quiz</t>
    <phoneticPr fontId="2" type="noConversion"/>
  </si>
  <si>
    <t>9b PPG</t>
    <phoneticPr fontId="2" type="noConversion"/>
  </si>
  <si>
    <t>10a Exam</t>
    <phoneticPr fontId="2" type="noConversion"/>
  </si>
  <si>
    <t>13b Kin Quiz</t>
    <phoneticPr fontId="2" type="noConversion"/>
  </si>
  <si>
    <t>17a RQ</t>
    <phoneticPr fontId="2" type="noConversion"/>
  </si>
  <si>
    <t>17b Kin Quiz</t>
    <phoneticPr fontId="2" type="noConversion"/>
  </si>
  <si>
    <t>18a Prep Quiz</t>
    <phoneticPr fontId="2" type="noConversion"/>
  </si>
  <si>
    <t>19a Prep Quiz</t>
    <phoneticPr fontId="2" type="noConversion"/>
  </si>
  <si>
    <t>21a Exam</t>
    <phoneticPr fontId="2" type="noConversion"/>
  </si>
  <si>
    <t>22b Swedish TA</t>
    <phoneticPr fontId="2" type="noConversion"/>
  </si>
  <si>
    <t>TOTAL</t>
    <phoneticPr fontId="2" type="noConversion"/>
  </si>
  <si>
    <t>First Quarter</t>
    <phoneticPr fontId="2" type="noConversion"/>
  </si>
  <si>
    <t>29b Kin Quiz</t>
    <phoneticPr fontId="2" type="noConversion"/>
  </si>
  <si>
    <t>30a RQ</t>
    <phoneticPr fontId="2" type="noConversion"/>
  </si>
  <si>
    <t>31a Prep Quiz</t>
    <phoneticPr fontId="2" type="noConversion"/>
  </si>
  <si>
    <t>32a Prep Quiz</t>
    <phoneticPr fontId="2" type="noConversion"/>
  </si>
  <si>
    <t>34a Exam</t>
    <phoneticPr fontId="2" type="noConversion"/>
  </si>
  <si>
    <t>36b RQ</t>
    <phoneticPr fontId="2" type="noConversion"/>
  </si>
  <si>
    <t>41a RQ</t>
    <phoneticPr fontId="2" type="noConversion"/>
  </si>
  <si>
    <t>23b SW: Practical Exam</t>
  </si>
  <si>
    <t>60a Deep Tissue: 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</si>
</sst>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Verdana"/>
    </font>
    <font>
      <b/>
      <sz val="10"/>
      <name val="Verdana"/>
    </font>
    <font>
      <sz val="8"/>
      <name val="Verdana"/>
    </font>
    <font>
      <b/>
      <sz val="10"/>
      <color indexed="10"/>
      <name val="Verdana"/>
    </font>
    <font>
      <sz val="10"/>
      <color indexed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0" borderId="0" xfId="0" applyFont="1"/>
    <xf numFmtId="2" fontId="0" fillId="0" borderId="1" xfId="0" applyNumberFormat="1" applyFill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2" fontId="0" fillId="0" borderId="0" xfId="0" applyNumberFormat="1"/>
    <xf numFmtId="0" fontId="0" fillId="0" borderId="1" xfId="0" applyFont="1" applyBorder="1"/>
    <xf numFmtId="164" fontId="0" fillId="2" borderId="1" xfId="0" applyNumberFormat="1" applyFont="1" applyFill="1" applyBorder="1"/>
    <xf numFmtId="0" fontId="0" fillId="2" borderId="1" xfId="0" applyFont="1" applyFill="1" applyBorder="1"/>
    <xf numFmtId="0" fontId="4" fillId="2" borderId="1" xfId="0" applyFont="1" applyFill="1" applyBorder="1"/>
    <xf numFmtId="0" fontId="0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view="pageLayout" topLeftCell="A71" zoomScale="175" workbookViewId="0">
      <selection activeCell="A46" sqref="A46"/>
    </sheetView>
  </sheetViews>
  <sheetFormatPr baseColWidth="10" defaultRowHeight="13" x14ac:dyDescent="0.15"/>
  <cols>
    <col min="1" max="1" width="23.6640625" customWidth="1"/>
    <col min="2" max="2" width="5.6640625" style="16" customWidth="1"/>
    <col min="3" max="11" width="7.1640625" style="11" customWidth="1"/>
  </cols>
  <sheetData>
    <row r="1" spans="1:11" x14ac:dyDescent="0.15">
      <c r="A1" s="1" t="s">
        <v>50</v>
      </c>
      <c r="B1" s="1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J1" s="2" t="s">
        <v>59</v>
      </c>
      <c r="K1" s="2" t="s">
        <v>60</v>
      </c>
    </row>
    <row r="2" spans="1:11" x14ac:dyDescent="0.15">
      <c r="A2" s="1" t="s">
        <v>61</v>
      </c>
      <c r="B2" s="12"/>
      <c r="C2" s="2"/>
      <c r="D2" s="2"/>
      <c r="E2" s="2"/>
      <c r="F2" s="2"/>
      <c r="G2" s="2">
        <f>B2*0.02</f>
        <v>0</v>
      </c>
      <c r="H2" s="2"/>
      <c r="I2" s="2"/>
      <c r="J2" s="2"/>
      <c r="K2" s="2"/>
    </row>
    <row r="3" spans="1:11" x14ac:dyDescent="0.15">
      <c r="A3" s="1" t="s">
        <v>62</v>
      </c>
      <c r="B3" s="12"/>
      <c r="C3" s="2"/>
      <c r="D3" s="2"/>
      <c r="E3" s="2">
        <f>B3*0.02</f>
        <v>0</v>
      </c>
      <c r="F3" s="2"/>
      <c r="G3" s="2"/>
      <c r="H3" s="2"/>
      <c r="I3" s="2"/>
      <c r="J3" s="2"/>
      <c r="K3" s="2"/>
    </row>
    <row r="4" spans="1:11" x14ac:dyDescent="0.15">
      <c r="A4" s="1" t="s">
        <v>63</v>
      </c>
      <c r="B4" s="12"/>
      <c r="C4" s="2">
        <f>B4*0.03</f>
        <v>0</v>
      </c>
      <c r="D4" s="2">
        <f>B4*0.03</f>
        <v>0</v>
      </c>
      <c r="E4" s="2">
        <f>B4*0.03</f>
        <v>0</v>
      </c>
      <c r="F4" s="2">
        <f>B4*0.03</f>
        <v>0</v>
      </c>
      <c r="G4" s="2">
        <f>B4*0.02</f>
        <v>0</v>
      </c>
      <c r="H4" s="2"/>
      <c r="I4" s="2"/>
      <c r="J4" s="2">
        <f>B4*0.03</f>
        <v>0</v>
      </c>
      <c r="K4" s="2">
        <f>B4*0.03</f>
        <v>0</v>
      </c>
    </row>
    <row r="5" spans="1:11" x14ac:dyDescent="0.15">
      <c r="A5" s="1" t="s">
        <v>64</v>
      </c>
      <c r="B5" s="12"/>
      <c r="C5" s="2">
        <f>B5*0.03</f>
        <v>0</v>
      </c>
      <c r="D5" s="2">
        <f>B5*0.03</f>
        <v>0</v>
      </c>
      <c r="E5" s="2">
        <f>B5*0.03</f>
        <v>0</v>
      </c>
      <c r="F5" s="2">
        <f>B5*0.03</f>
        <v>0</v>
      </c>
      <c r="G5" s="2">
        <f>B5*0.02</f>
        <v>0</v>
      </c>
      <c r="H5" s="2"/>
      <c r="I5" s="2"/>
      <c r="J5" s="2">
        <f>B5*0.03</f>
        <v>0</v>
      </c>
      <c r="K5" s="2">
        <f>B5*0.03</f>
        <v>0</v>
      </c>
    </row>
    <row r="6" spans="1:11" x14ac:dyDescent="0.15">
      <c r="A6" s="1" t="s">
        <v>65</v>
      </c>
      <c r="B6" s="12"/>
      <c r="C6" s="2"/>
      <c r="D6" s="2"/>
      <c r="E6" s="2">
        <f>B6*0.02</f>
        <v>0</v>
      </c>
      <c r="F6" s="2"/>
      <c r="G6" s="2"/>
      <c r="H6" s="2"/>
      <c r="I6" s="2"/>
      <c r="J6" s="2"/>
      <c r="K6" s="2"/>
    </row>
    <row r="7" spans="1:11" x14ac:dyDescent="0.15">
      <c r="A7" s="1" t="s">
        <v>66</v>
      </c>
      <c r="B7" s="12"/>
      <c r="C7" s="2"/>
      <c r="D7" s="2"/>
      <c r="E7" s="2"/>
      <c r="F7" s="2"/>
      <c r="G7" s="2">
        <f>B7*0.02</f>
        <v>0</v>
      </c>
      <c r="H7" s="2"/>
      <c r="I7" s="2"/>
      <c r="J7" s="2"/>
      <c r="K7" s="2"/>
    </row>
    <row r="8" spans="1:11" x14ac:dyDescent="0.15">
      <c r="A8" s="1" t="s">
        <v>67</v>
      </c>
      <c r="B8" s="12"/>
      <c r="C8" s="2">
        <f>B8*0.07</f>
        <v>0</v>
      </c>
      <c r="D8" s="2">
        <f>B8*0.07</f>
        <v>0</v>
      </c>
      <c r="E8" s="2">
        <f>B8*0.04</f>
        <v>0</v>
      </c>
      <c r="F8" s="2">
        <f>B8*0.05</f>
        <v>0</v>
      </c>
      <c r="G8" s="2">
        <f>B8*0.07</f>
        <v>0</v>
      </c>
      <c r="H8" s="2"/>
      <c r="I8" s="2"/>
      <c r="J8" s="2">
        <f>B8*0.09</f>
        <v>0</v>
      </c>
      <c r="K8" s="2">
        <f>B8*0.07</f>
        <v>0</v>
      </c>
    </row>
    <row r="9" spans="1:11" x14ac:dyDescent="0.15">
      <c r="A9" s="1" t="s">
        <v>68</v>
      </c>
      <c r="B9" s="12"/>
      <c r="C9" s="2"/>
      <c r="D9" s="2"/>
      <c r="E9" s="2">
        <f>B9*0.02</f>
        <v>0</v>
      </c>
      <c r="F9" s="2"/>
      <c r="G9" s="2"/>
      <c r="H9" s="2"/>
      <c r="I9" s="2"/>
      <c r="J9" s="2"/>
      <c r="K9" s="2"/>
    </row>
    <row r="10" spans="1:11" x14ac:dyDescent="0.15">
      <c r="A10" s="1" t="s">
        <v>69</v>
      </c>
      <c r="B10" s="12"/>
      <c r="C10" s="2"/>
      <c r="D10" s="2"/>
      <c r="E10" s="2">
        <f>B10*0.03</f>
        <v>0</v>
      </c>
      <c r="F10" s="2"/>
      <c r="G10" s="2">
        <f>B10*0.02</f>
        <v>0</v>
      </c>
      <c r="H10" s="2"/>
      <c r="I10" s="2"/>
      <c r="J10" s="2">
        <f>B10*0.03</f>
        <v>0</v>
      </c>
      <c r="K10" s="2">
        <f>B10*0.03</f>
        <v>0</v>
      </c>
    </row>
    <row r="11" spans="1:11" x14ac:dyDescent="0.15">
      <c r="A11" s="1" t="s">
        <v>70</v>
      </c>
      <c r="B11" s="12"/>
      <c r="C11" s="2"/>
      <c r="D11" s="2"/>
      <c r="E11" s="2">
        <f>B11*0.02</f>
        <v>0</v>
      </c>
      <c r="F11" s="2"/>
      <c r="G11" s="2"/>
      <c r="H11" s="2"/>
      <c r="I11" s="2"/>
      <c r="J11" s="2"/>
      <c r="K11" s="2"/>
    </row>
    <row r="12" spans="1:11" x14ac:dyDescent="0.15">
      <c r="A12" s="1" t="s">
        <v>71</v>
      </c>
      <c r="B12" s="12"/>
      <c r="C12" s="2">
        <f>B12*0.03</f>
        <v>0</v>
      </c>
      <c r="D12" s="2">
        <f>B12*0.03</f>
        <v>0</v>
      </c>
      <c r="E12" s="2">
        <f>B12*0.03</f>
        <v>0</v>
      </c>
      <c r="F12" s="2"/>
      <c r="G12" s="2">
        <f>B12*0.02</f>
        <v>0</v>
      </c>
      <c r="H12" s="2"/>
      <c r="I12" s="2"/>
      <c r="J12" s="2">
        <f>B12*0.03</f>
        <v>0</v>
      </c>
      <c r="K12" s="2">
        <f>B12*0.03</f>
        <v>0</v>
      </c>
    </row>
    <row r="13" spans="1:11" x14ac:dyDescent="0.15">
      <c r="A13" s="1" t="s">
        <v>72</v>
      </c>
      <c r="B13" s="12"/>
      <c r="C13" s="2">
        <f>B13*0.03</f>
        <v>0</v>
      </c>
      <c r="D13" s="2">
        <f>B13*0.03</f>
        <v>0</v>
      </c>
      <c r="E13" s="2"/>
      <c r="F13" s="2"/>
      <c r="G13" s="2"/>
      <c r="H13" s="2"/>
      <c r="I13" s="2"/>
      <c r="J13" s="2"/>
      <c r="K13" s="2"/>
    </row>
    <row r="14" spans="1:11" x14ac:dyDescent="0.15">
      <c r="A14" s="1" t="s">
        <v>73</v>
      </c>
      <c r="B14" s="12"/>
      <c r="C14" s="2">
        <f>B14*0.07</f>
        <v>0</v>
      </c>
      <c r="D14" s="2">
        <f>B14*0.07</f>
        <v>0</v>
      </c>
      <c r="E14" s="2">
        <f>B14*0.03</f>
        <v>0</v>
      </c>
      <c r="F14" s="2">
        <f>B14*0.05</f>
        <v>0</v>
      </c>
      <c r="G14" s="2">
        <f>B14*0.07</f>
        <v>0</v>
      </c>
      <c r="H14" s="2"/>
      <c r="I14" s="2"/>
      <c r="J14" s="2">
        <f>B14*0.09</f>
        <v>0</v>
      </c>
      <c r="K14" s="2">
        <f>B14*0.07</f>
        <v>0</v>
      </c>
    </row>
    <row r="15" spans="1:11" x14ac:dyDescent="0.15">
      <c r="A15" s="1" t="s">
        <v>74</v>
      </c>
      <c r="B15" s="12"/>
      <c r="C15" s="2"/>
      <c r="D15" s="2"/>
      <c r="E15" s="2"/>
      <c r="F15" s="2">
        <f>B15*0.05</f>
        <v>0</v>
      </c>
      <c r="G15" s="2"/>
      <c r="H15" s="2"/>
      <c r="I15" s="2"/>
      <c r="J15" s="2"/>
      <c r="K15" s="2"/>
    </row>
    <row r="16" spans="1:11" x14ac:dyDescent="0.15">
      <c r="A16" s="1" t="s">
        <v>84</v>
      </c>
      <c r="B16" s="12"/>
      <c r="C16" s="2"/>
      <c r="D16" s="2"/>
      <c r="E16" s="2"/>
      <c r="F16" s="2">
        <f>B16*0.04</f>
        <v>0</v>
      </c>
      <c r="G16" s="2"/>
      <c r="H16" s="2"/>
      <c r="I16" s="2"/>
      <c r="J16" s="2"/>
      <c r="K16" s="2"/>
    </row>
    <row r="17" spans="1:11" x14ac:dyDescent="0.15">
      <c r="A17" s="3" t="s">
        <v>75</v>
      </c>
      <c r="B17" s="13"/>
      <c r="C17" s="4">
        <f>SUM(C2:C16)</f>
        <v>0</v>
      </c>
      <c r="D17" s="4">
        <f t="shared" ref="D17:K17" si="0">SUM(D2:D16)</f>
        <v>0</v>
      </c>
      <c r="E17" s="4">
        <f t="shared" si="0"/>
        <v>0</v>
      </c>
      <c r="F17" s="4">
        <f t="shared" si="0"/>
        <v>0</v>
      </c>
      <c r="G17" s="4">
        <f t="shared" si="0"/>
        <v>0</v>
      </c>
      <c r="H17" s="4">
        <f t="shared" si="0"/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</row>
    <row r="18" spans="1:11" s="7" customFormat="1" x14ac:dyDescent="0.15">
      <c r="A18" s="5" t="s">
        <v>76</v>
      </c>
      <c r="B18" s="13"/>
      <c r="C18" s="6">
        <f>C17/0.26</f>
        <v>0</v>
      </c>
      <c r="D18" s="6">
        <f>D17/0.26</f>
        <v>0</v>
      </c>
      <c r="E18" s="6">
        <f>E17/0.27</f>
        <v>0</v>
      </c>
      <c r="F18" s="6">
        <f>F17/0.25</f>
        <v>0</v>
      </c>
      <c r="G18" s="6">
        <f>G17/0.26</f>
        <v>0</v>
      </c>
      <c r="H18" s="6"/>
      <c r="I18" s="6"/>
      <c r="J18" s="6">
        <f>J17/0.3</f>
        <v>0</v>
      </c>
      <c r="K18" s="6">
        <f>K17/0.26</f>
        <v>0</v>
      </c>
    </row>
    <row r="19" spans="1:11" x14ac:dyDescent="0.15">
      <c r="A19" s="1" t="s">
        <v>77</v>
      </c>
      <c r="B19" s="12"/>
      <c r="C19" s="2"/>
      <c r="D19" s="2"/>
      <c r="E19" s="2">
        <f>B19*0.02</f>
        <v>0</v>
      </c>
      <c r="F19" s="2"/>
      <c r="G19" s="2"/>
      <c r="H19" s="2"/>
      <c r="I19" s="2"/>
      <c r="J19" s="2"/>
      <c r="K19" s="2"/>
    </row>
    <row r="20" spans="1:11" x14ac:dyDescent="0.15">
      <c r="A20" s="1" t="s">
        <v>78</v>
      </c>
      <c r="B20" s="12"/>
      <c r="C20" s="2">
        <f>B20*0.03</f>
        <v>0</v>
      </c>
      <c r="D20" s="2">
        <f>B20*0.03</f>
        <v>0</v>
      </c>
      <c r="E20" s="2">
        <f>B20*0.03</f>
        <v>0</v>
      </c>
      <c r="F20" s="2">
        <f>B20*0.03</f>
        <v>0</v>
      </c>
      <c r="G20" s="2">
        <f>B20*0.02</f>
        <v>0</v>
      </c>
      <c r="H20" s="2">
        <f>B20*0.05</f>
        <v>0</v>
      </c>
      <c r="I20" s="2"/>
      <c r="J20" s="2">
        <f>B20*0.03</f>
        <v>0</v>
      </c>
      <c r="K20" s="2">
        <f>B20*0.03</f>
        <v>0</v>
      </c>
    </row>
    <row r="21" spans="1:11" x14ac:dyDescent="0.15">
      <c r="A21" s="1" t="s">
        <v>79</v>
      </c>
      <c r="B21" s="12"/>
      <c r="C21" s="2"/>
      <c r="D21" s="2"/>
      <c r="E21" s="2">
        <f>B21*0.03</f>
        <v>0</v>
      </c>
      <c r="F21" s="2">
        <f>B21*0.03</f>
        <v>0</v>
      </c>
      <c r="G21" s="2">
        <f>B21*0.02</f>
        <v>0</v>
      </c>
      <c r="H21" s="2">
        <f>B21*0.05</f>
        <v>0</v>
      </c>
      <c r="I21" s="2"/>
      <c r="J21" s="2">
        <f>B21*0.03</f>
        <v>0</v>
      </c>
      <c r="K21" s="2">
        <f>B21*0.03</f>
        <v>0</v>
      </c>
    </row>
    <row r="22" spans="1:11" x14ac:dyDescent="0.15">
      <c r="A22" s="1" t="s">
        <v>80</v>
      </c>
      <c r="B22" s="12"/>
      <c r="C22" s="2">
        <f>B22*0.03</f>
        <v>0</v>
      </c>
      <c r="D22" s="2">
        <f>B22*0.03</f>
        <v>0</v>
      </c>
      <c r="E22" s="2"/>
      <c r="F22" s="2">
        <f>B22*0.03</f>
        <v>0</v>
      </c>
      <c r="G22" s="2"/>
      <c r="H22" s="2"/>
      <c r="I22" s="2"/>
      <c r="J22" s="2"/>
      <c r="K22" s="2">
        <f>B22*0.03</f>
        <v>0</v>
      </c>
    </row>
    <row r="23" spans="1:11" x14ac:dyDescent="0.15">
      <c r="A23" s="1" t="s">
        <v>81</v>
      </c>
      <c r="B23" s="12"/>
      <c r="C23" s="2">
        <f>B23*0.07</f>
        <v>0</v>
      </c>
      <c r="D23" s="2">
        <f>B23*0.07</f>
        <v>0</v>
      </c>
      <c r="E23" s="2">
        <f>B23*0.03</f>
        <v>0</v>
      </c>
      <c r="F23" s="2">
        <f>B23*0.05</f>
        <v>0</v>
      </c>
      <c r="G23" s="2">
        <f>B23*0.07</f>
        <v>0</v>
      </c>
      <c r="H23" s="2">
        <f>B23*0.15</f>
        <v>0</v>
      </c>
      <c r="I23" s="2"/>
      <c r="J23" s="2">
        <f>B23*0.09</f>
        <v>0</v>
      </c>
      <c r="K23" s="2">
        <f>B23*0.07</f>
        <v>0</v>
      </c>
    </row>
    <row r="24" spans="1:11" x14ac:dyDescent="0.15">
      <c r="A24" s="1" t="s">
        <v>82</v>
      </c>
      <c r="B24" s="12"/>
      <c r="C24" s="2"/>
      <c r="D24" s="2"/>
      <c r="E24" s="2"/>
      <c r="F24" s="2"/>
      <c r="G24" s="2">
        <f>B24*0.02</f>
        <v>0</v>
      </c>
      <c r="H24" s="2"/>
      <c r="I24" s="2"/>
      <c r="J24" s="2"/>
      <c r="K24" s="2"/>
    </row>
    <row r="25" spans="1:11" x14ac:dyDescent="0.15">
      <c r="A25" s="1" t="s">
        <v>83</v>
      </c>
      <c r="B25" s="12"/>
      <c r="C25" s="2">
        <f>B25*0.03</f>
        <v>0</v>
      </c>
      <c r="D25" s="2">
        <f>B25*0.03</f>
        <v>0</v>
      </c>
      <c r="E25" s="2">
        <f>B25*0.03</f>
        <v>0</v>
      </c>
      <c r="F25" s="2">
        <f>B25*0.03</f>
        <v>0</v>
      </c>
      <c r="G25" s="2">
        <f>B25*0.02</f>
        <v>0</v>
      </c>
      <c r="H25" s="2"/>
      <c r="I25" s="2"/>
      <c r="J25" s="2">
        <f>B25*0.03</f>
        <v>0</v>
      </c>
      <c r="K25" s="2">
        <f>B25*0.03</f>
        <v>0</v>
      </c>
    </row>
    <row r="26" spans="1:11" x14ac:dyDescent="0.15">
      <c r="A26" s="1" t="s">
        <v>0</v>
      </c>
      <c r="B26" s="12"/>
      <c r="C26" s="2"/>
      <c r="D26" s="2"/>
      <c r="E26" s="2"/>
      <c r="F26" s="2"/>
      <c r="G26" s="2">
        <f>B26*0.02</f>
        <v>0</v>
      </c>
      <c r="H26" s="2"/>
      <c r="I26" s="2"/>
      <c r="J26" s="2"/>
      <c r="K26" s="2"/>
    </row>
    <row r="27" spans="1:11" x14ac:dyDescent="0.15">
      <c r="A27" s="1" t="s">
        <v>1</v>
      </c>
      <c r="B27" s="12"/>
      <c r="C27" s="2">
        <f>B27*0.03</f>
        <v>0</v>
      </c>
      <c r="D27" s="2">
        <f>B27*0.03</f>
        <v>0</v>
      </c>
      <c r="E27" s="2">
        <f>B27*0.03</f>
        <v>0</v>
      </c>
      <c r="F27" s="2"/>
      <c r="G27" s="2"/>
      <c r="H27" s="2"/>
      <c r="I27" s="2"/>
      <c r="J27" s="2"/>
      <c r="K27" s="2">
        <f>B27*0.03</f>
        <v>0</v>
      </c>
    </row>
    <row r="28" spans="1:11" x14ac:dyDescent="0.15">
      <c r="A28" s="1" t="s">
        <v>2</v>
      </c>
      <c r="B28" s="12"/>
      <c r="C28" s="2"/>
      <c r="D28" s="2"/>
      <c r="E28" s="2">
        <f>B28*0.02</f>
        <v>0</v>
      </c>
      <c r="F28" s="2"/>
      <c r="G28" s="2"/>
      <c r="H28" s="2"/>
      <c r="I28" s="2"/>
      <c r="J28" s="2"/>
      <c r="K28" s="2"/>
    </row>
    <row r="29" spans="1:11" x14ac:dyDescent="0.15">
      <c r="A29" s="1" t="s">
        <v>3</v>
      </c>
      <c r="B29" s="12"/>
      <c r="C29" s="2"/>
      <c r="D29" s="2"/>
      <c r="E29" s="2"/>
      <c r="F29" s="2">
        <f>B29*0.02</f>
        <v>0</v>
      </c>
      <c r="G29" s="2"/>
      <c r="H29" s="2"/>
      <c r="I29" s="2"/>
      <c r="J29" s="2"/>
      <c r="K29" s="2"/>
    </row>
    <row r="30" spans="1:11" x14ac:dyDescent="0.15">
      <c r="A30" s="1" t="s">
        <v>4</v>
      </c>
      <c r="B30" s="12"/>
      <c r="C30" s="2"/>
      <c r="D30" s="2"/>
      <c r="E30" s="2">
        <f>B30*0.03</f>
        <v>0</v>
      </c>
      <c r="F30" s="2">
        <f>B30*0.03</f>
        <v>0</v>
      </c>
      <c r="G30" s="2">
        <f>B30*0.02</f>
        <v>0</v>
      </c>
      <c r="H30" s="2"/>
      <c r="I30" s="2"/>
      <c r="J30" s="2">
        <f>B30*0.03</f>
        <v>0</v>
      </c>
      <c r="K30" s="2"/>
    </row>
    <row r="31" spans="1:11" x14ac:dyDescent="0.15">
      <c r="A31" s="17" t="s">
        <v>5</v>
      </c>
      <c r="B31" s="12"/>
      <c r="C31" s="2"/>
      <c r="D31" s="2"/>
      <c r="E31" s="2"/>
      <c r="F31" s="2">
        <f>B31*0.05</f>
        <v>0</v>
      </c>
      <c r="G31" s="2"/>
      <c r="H31" s="2"/>
      <c r="I31" s="2"/>
      <c r="J31" s="2"/>
      <c r="K31" s="2"/>
    </row>
    <row r="32" spans="1:11" x14ac:dyDescent="0.15">
      <c r="A32" s="1" t="s">
        <v>6</v>
      </c>
      <c r="B32" s="12"/>
      <c r="C32" s="2"/>
      <c r="D32" s="2"/>
      <c r="E32" s="2"/>
      <c r="F32" s="2"/>
      <c r="G32" s="2">
        <f>B32*0.02</f>
        <v>0</v>
      </c>
      <c r="H32" s="2"/>
      <c r="I32" s="2"/>
      <c r="J32" s="2"/>
      <c r="K32" s="2"/>
    </row>
    <row r="33" spans="1:11" x14ac:dyDescent="0.15">
      <c r="A33" s="1" t="s">
        <v>7</v>
      </c>
      <c r="B33" s="12"/>
      <c r="C33" s="2"/>
      <c r="D33" s="2"/>
      <c r="E33" s="2"/>
      <c r="F33" s="2"/>
      <c r="G33" s="2">
        <f>B33*0.02</f>
        <v>0</v>
      </c>
      <c r="H33" s="2"/>
      <c r="I33" s="2"/>
      <c r="J33" s="2"/>
      <c r="K33" s="2"/>
    </row>
    <row r="34" spans="1:11" x14ac:dyDescent="0.15">
      <c r="A34" s="1" t="s">
        <v>16</v>
      </c>
      <c r="B34" s="12"/>
      <c r="C34" s="2">
        <f>B34*0.08</f>
        <v>0</v>
      </c>
      <c r="D34" s="2">
        <f>B34*0.08</f>
        <v>0</v>
      </c>
      <c r="E34" s="2">
        <f>B34*0.04</f>
        <v>0</v>
      </c>
      <c r="F34" s="2">
        <f>B34*0.05</f>
        <v>0</v>
      </c>
      <c r="G34" s="2">
        <f>B34*0.07</f>
        <v>0</v>
      </c>
      <c r="H34" s="2">
        <f>B34*0.15</f>
        <v>0</v>
      </c>
      <c r="I34" s="2"/>
      <c r="J34" s="2">
        <f>B34*0.09</f>
        <v>0</v>
      </c>
      <c r="K34" s="2">
        <f>B34*0.08</f>
        <v>0</v>
      </c>
    </row>
    <row r="35" spans="1:11" x14ac:dyDescent="0.15">
      <c r="A35" s="1" t="s">
        <v>17</v>
      </c>
      <c r="B35" s="12"/>
      <c r="C35" s="2"/>
      <c r="D35" s="2"/>
      <c r="E35" s="2"/>
      <c r="F35" s="2"/>
      <c r="G35" s="2">
        <f>B35*0.02</f>
        <v>0</v>
      </c>
      <c r="H35" s="2"/>
      <c r="I35" s="2"/>
      <c r="J35" s="2"/>
      <c r="K35" s="2"/>
    </row>
    <row r="36" spans="1:11" x14ac:dyDescent="0.15">
      <c r="A36" s="1" t="s">
        <v>18</v>
      </c>
      <c r="B36" s="12"/>
      <c r="C36" s="2"/>
      <c r="D36" s="2"/>
      <c r="E36" s="2">
        <f>B36*0.02</f>
        <v>0</v>
      </c>
      <c r="F36" s="2"/>
      <c r="G36" s="2"/>
      <c r="H36" s="2"/>
      <c r="I36" s="2"/>
      <c r="J36" s="2"/>
      <c r="K36" s="2"/>
    </row>
    <row r="37" spans="1:11" x14ac:dyDescent="0.15">
      <c r="A37" s="1" t="s">
        <v>19</v>
      </c>
      <c r="B37" s="12"/>
      <c r="C37" s="2"/>
      <c r="D37" s="2"/>
      <c r="E37" s="2"/>
      <c r="F37" s="2"/>
      <c r="G37" s="2"/>
      <c r="H37" s="2"/>
      <c r="I37" s="2">
        <f>B37*0.02</f>
        <v>0</v>
      </c>
      <c r="J37" s="2"/>
      <c r="K37" s="2"/>
    </row>
    <row r="38" spans="1:11" x14ac:dyDescent="0.15">
      <c r="A38" s="1" t="s">
        <v>20</v>
      </c>
      <c r="B38" s="12"/>
      <c r="C38" s="2">
        <f>B38*0.03</f>
        <v>0</v>
      </c>
      <c r="D38" s="2">
        <f>B38*0.03</f>
        <v>0</v>
      </c>
      <c r="E38" s="2">
        <f>B38*0.03</f>
        <v>0</v>
      </c>
      <c r="F38" s="2"/>
      <c r="G38" s="2">
        <f>B38*0.02</f>
        <v>0</v>
      </c>
      <c r="H38" s="2"/>
      <c r="I38" s="2"/>
      <c r="J38" s="2"/>
      <c r="K38" s="2">
        <f>B38*0.03</f>
        <v>0</v>
      </c>
    </row>
    <row r="39" spans="1:11" x14ac:dyDescent="0.15">
      <c r="A39" s="3" t="s">
        <v>21</v>
      </c>
      <c r="B39" s="14"/>
      <c r="C39" s="4">
        <f>SUM(C19:C38)</f>
        <v>0</v>
      </c>
      <c r="D39" s="4">
        <f t="shared" ref="D39:K39" si="1">SUM(D19:D38)</f>
        <v>0</v>
      </c>
      <c r="E39" s="4">
        <f t="shared" si="1"/>
        <v>0</v>
      </c>
      <c r="F39" s="4">
        <f t="shared" si="1"/>
        <v>0</v>
      </c>
      <c r="G39" s="4">
        <f t="shared" si="1"/>
        <v>0</v>
      </c>
      <c r="H39" s="4">
        <f t="shared" si="1"/>
        <v>0</v>
      </c>
      <c r="I39" s="4">
        <f t="shared" si="1"/>
        <v>0</v>
      </c>
      <c r="J39" s="4">
        <f t="shared" si="1"/>
        <v>0</v>
      </c>
      <c r="K39" s="4">
        <f t="shared" si="1"/>
        <v>0</v>
      </c>
    </row>
    <row r="40" spans="1:11" s="7" customFormat="1" x14ac:dyDescent="0.15">
      <c r="A40" s="5" t="s">
        <v>22</v>
      </c>
      <c r="B40" s="14"/>
      <c r="C40" s="6">
        <f>C39/0.3</f>
        <v>0</v>
      </c>
      <c r="D40" s="6">
        <f>D39/0.3</f>
        <v>0</v>
      </c>
      <c r="E40" s="6">
        <f>E39/0.31</f>
        <v>0</v>
      </c>
      <c r="F40" s="6">
        <f>F39/0.32</f>
        <v>0</v>
      </c>
      <c r="G40" s="6">
        <f>G39/0.34</f>
        <v>0</v>
      </c>
      <c r="H40" s="6">
        <f>H39/0.4</f>
        <v>0</v>
      </c>
      <c r="I40" s="6">
        <f>I39/0.02</f>
        <v>0</v>
      </c>
      <c r="J40" s="6">
        <f>J39/0.3</f>
        <v>0</v>
      </c>
      <c r="K40" s="6">
        <f>K39/0.33</f>
        <v>0</v>
      </c>
    </row>
    <row r="41" spans="1:11" x14ac:dyDescent="0.15">
      <c r="A41" s="1" t="s">
        <v>23</v>
      </c>
      <c r="B41" s="12"/>
      <c r="C41" s="2"/>
      <c r="D41" s="2"/>
      <c r="E41" s="2"/>
      <c r="F41" s="2">
        <f>B41*0.1</f>
        <v>0</v>
      </c>
      <c r="G41" s="2"/>
      <c r="H41" s="2"/>
      <c r="I41" s="2"/>
      <c r="J41" s="2"/>
      <c r="K41" s="2"/>
    </row>
    <row r="42" spans="1:11" x14ac:dyDescent="0.15">
      <c r="A42" s="1" t="s">
        <v>24</v>
      </c>
      <c r="B42" s="12"/>
      <c r="C42" s="2">
        <f>B42*0.03</f>
        <v>0</v>
      </c>
      <c r="D42" s="2">
        <f>B42*0.03</f>
        <v>0</v>
      </c>
      <c r="E42" s="2"/>
      <c r="F42" s="2"/>
      <c r="G42" s="2"/>
      <c r="H42" s="2"/>
      <c r="I42" s="2"/>
      <c r="J42" s="2"/>
      <c r="K42" s="2">
        <f>B42*0.03</f>
        <v>0</v>
      </c>
    </row>
    <row r="43" spans="1:11" x14ac:dyDescent="0.15">
      <c r="A43" s="1" t="s">
        <v>25</v>
      </c>
      <c r="B43" s="12"/>
      <c r="C43" s="2"/>
      <c r="D43" s="2"/>
      <c r="E43" s="2">
        <f>B43*0.03</f>
        <v>0</v>
      </c>
      <c r="F43" s="2"/>
      <c r="G43" s="2">
        <f>B43*0.02</f>
        <v>0</v>
      </c>
      <c r="H43" s="2"/>
      <c r="I43" s="2"/>
      <c r="J43" s="2"/>
      <c r="K43" s="2"/>
    </row>
    <row r="44" spans="1:11" x14ac:dyDescent="0.15">
      <c r="A44" s="1" t="s">
        <v>26</v>
      </c>
      <c r="B44" s="12"/>
      <c r="C44" s="2">
        <f>B44*0.08</f>
        <v>0</v>
      </c>
      <c r="D44" s="2">
        <f>B44*0.08</f>
        <v>0</v>
      </c>
      <c r="E44" s="2">
        <f>B44*0.04</f>
        <v>0</v>
      </c>
      <c r="F44" s="2">
        <f>B44*0.05</f>
        <v>0</v>
      </c>
      <c r="G44" s="2">
        <f>B44*0.07</f>
        <v>0</v>
      </c>
      <c r="H44" s="2">
        <f>B44*0.15</f>
        <v>0</v>
      </c>
      <c r="I44" s="2"/>
      <c r="J44" s="2">
        <f>B44*0.09</f>
        <v>0</v>
      </c>
      <c r="K44" s="2">
        <f>B44*0.08</f>
        <v>0</v>
      </c>
    </row>
    <row r="45" spans="1:11" x14ac:dyDescent="0.15">
      <c r="A45" s="1" t="s">
        <v>85</v>
      </c>
      <c r="B45" s="12"/>
      <c r="C45" s="2"/>
      <c r="D45" s="2"/>
      <c r="E45" s="2"/>
      <c r="F45" s="2"/>
      <c r="G45" s="2"/>
      <c r="H45" s="2"/>
      <c r="I45" s="2">
        <f>B45*0.02</f>
        <v>0</v>
      </c>
      <c r="J45" s="2"/>
      <c r="K45" s="2"/>
    </row>
    <row r="46" spans="1:11" x14ac:dyDescent="0.15">
      <c r="A46" s="1" t="s">
        <v>27</v>
      </c>
      <c r="B46" s="12"/>
      <c r="C46" s="2"/>
      <c r="D46" s="2"/>
      <c r="E46" s="2"/>
      <c r="F46" s="2"/>
      <c r="G46" s="2"/>
      <c r="H46" s="2"/>
      <c r="I46" s="2">
        <f>B46*0.12</f>
        <v>0</v>
      </c>
      <c r="J46" s="2"/>
      <c r="K46" s="2"/>
    </row>
    <row r="47" spans="1:11" x14ac:dyDescent="0.15">
      <c r="A47" s="1" t="s">
        <v>28</v>
      </c>
      <c r="B47" s="12"/>
      <c r="C47" s="2"/>
      <c r="D47" s="2"/>
      <c r="E47" s="2"/>
      <c r="F47" s="2"/>
      <c r="G47" s="2">
        <f>B47*0.02</f>
        <v>0</v>
      </c>
      <c r="H47" s="2"/>
      <c r="I47" s="2"/>
      <c r="J47" s="2"/>
      <c r="K47" s="2"/>
    </row>
    <row r="48" spans="1:11" x14ac:dyDescent="0.15">
      <c r="A48" s="1" t="s">
        <v>29</v>
      </c>
      <c r="B48" s="12"/>
      <c r="C48" s="2"/>
      <c r="D48" s="2"/>
      <c r="E48" s="2"/>
      <c r="F48" s="2"/>
      <c r="G48" s="2">
        <f>B48*0.02</f>
        <v>0</v>
      </c>
      <c r="H48" s="2"/>
      <c r="I48" s="2"/>
      <c r="J48" s="2"/>
      <c r="K48" s="2"/>
    </row>
    <row r="49" spans="1:11" x14ac:dyDescent="0.15">
      <c r="A49" s="1" t="s">
        <v>30</v>
      </c>
      <c r="B49" s="12"/>
      <c r="C49" s="2">
        <f>B49*0.03</f>
        <v>0</v>
      </c>
      <c r="D49" s="2">
        <f>B49*0.03</f>
        <v>0</v>
      </c>
      <c r="E49" s="2"/>
      <c r="F49" s="2"/>
      <c r="G49" s="2">
        <f>B49*0.02</f>
        <v>0</v>
      </c>
      <c r="H49" s="2"/>
      <c r="I49" s="2"/>
      <c r="J49" s="2"/>
      <c r="K49" s="2">
        <f>B49*0.03</f>
        <v>0</v>
      </c>
    </row>
    <row r="50" spans="1:11" x14ac:dyDescent="0.15">
      <c r="A50" s="1" t="s">
        <v>31</v>
      </c>
      <c r="B50" s="12"/>
      <c r="C50" s="2">
        <f>B50*0.03</f>
        <v>0</v>
      </c>
      <c r="D50" s="2">
        <f>B50*0.03</f>
        <v>0</v>
      </c>
      <c r="E50" s="2"/>
      <c r="F50" s="2"/>
      <c r="G50" s="2">
        <f>B50*0.02</f>
        <v>0</v>
      </c>
      <c r="H50" s="2"/>
      <c r="I50" s="2"/>
      <c r="J50" s="2"/>
      <c r="K50" s="2"/>
    </row>
    <row r="51" spans="1:11" x14ac:dyDescent="0.15">
      <c r="A51" s="1" t="s">
        <v>32</v>
      </c>
      <c r="B51" s="12"/>
      <c r="C51" s="2"/>
      <c r="D51" s="2"/>
      <c r="E51" s="2">
        <f>B51*0.02</f>
        <v>0</v>
      </c>
      <c r="F51" s="2"/>
      <c r="G51" s="8">
        <f>G46</f>
        <v>0</v>
      </c>
      <c r="H51" s="2"/>
      <c r="I51" s="2"/>
      <c r="J51" s="2"/>
      <c r="K51" s="2"/>
    </row>
    <row r="52" spans="1:11" x14ac:dyDescent="0.15">
      <c r="A52" s="1" t="s">
        <v>33</v>
      </c>
      <c r="B52" s="12"/>
      <c r="C52" s="2">
        <f>B52*0.03</f>
        <v>0</v>
      </c>
      <c r="D52" s="2">
        <f>B52*0.03</f>
        <v>0</v>
      </c>
      <c r="E52" s="2"/>
      <c r="F52" s="2"/>
      <c r="G52" s="8">
        <f>G46</f>
        <v>0</v>
      </c>
      <c r="H52" s="2"/>
      <c r="I52" s="2"/>
      <c r="J52" s="2"/>
      <c r="K52" s="2">
        <f>B52*0.03</f>
        <v>0</v>
      </c>
    </row>
    <row r="53" spans="1:11" x14ac:dyDescent="0.15">
      <c r="A53" s="1" t="s">
        <v>34</v>
      </c>
      <c r="B53" s="12"/>
      <c r="C53" s="2">
        <f>B53*0.08</f>
        <v>0</v>
      </c>
      <c r="D53" s="2">
        <f>B53*0.08</f>
        <v>0</v>
      </c>
      <c r="E53" s="2">
        <f>B53*0.05</f>
        <v>0</v>
      </c>
      <c r="F53" s="2">
        <f>B53*0.06</f>
        <v>0</v>
      </c>
      <c r="G53" s="2">
        <f>B53*0.07</f>
        <v>0</v>
      </c>
      <c r="H53" s="2">
        <f>B53*0.15</f>
        <v>0</v>
      </c>
      <c r="I53" s="2"/>
      <c r="J53" s="2">
        <f>B53*0.09</f>
        <v>0</v>
      </c>
      <c r="K53" s="2">
        <f>B53*0.08</f>
        <v>0</v>
      </c>
    </row>
    <row r="54" spans="1:11" x14ac:dyDescent="0.15">
      <c r="A54" s="1" t="s">
        <v>35</v>
      </c>
      <c r="B54" s="12"/>
      <c r="C54" s="2"/>
      <c r="D54" s="2"/>
      <c r="E54" s="2">
        <f>B54*0.02</f>
        <v>0</v>
      </c>
      <c r="F54" s="2"/>
      <c r="G54" s="2"/>
      <c r="H54" s="2"/>
      <c r="I54" s="2"/>
      <c r="J54" s="2"/>
      <c r="K54" s="2"/>
    </row>
    <row r="55" spans="1:11" x14ac:dyDescent="0.15">
      <c r="A55" s="1" t="s">
        <v>36</v>
      </c>
      <c r="B55" s="12"/>
      <c r="C55" s="2"/>
      <c r="D55" s="2"/>
      <c r="E55" s="2"/>
      <c r="F55" s="2"/>
      <c r="G55" s="2"/>
      <c r="H55" s="2"/>
      <c r="I55" s="2">
        <f>B55*0.12</f>
        <v>0</v>
      </c>
      <c r="J55" s="2"/>
      <c r="K55" s="2"/>
    </row>
    <row r="56" spans="1:11" x14ac:dyDescent="0.15">
      <c r="A56" s="1" t="s">
        <v>37</v>
      </c>
      <c r="B56" s="12"/>
      <c r="C56" s="2"/>
      <c r="D56" s="2"/>
      <c r="E56" s="2">
        <f>B56*0.02</f>
        <v>0</v>
      </c>
      <c r="F56" s="2"/>
      <c r="G56" s="2"/>
      <c r="H56" s="2"/>
      <c r="I56" s="2"/>
      <c r="J56" s="2"/>
      <c r="K56" s="2"/>
    </row>
    <row r="57" spans="1:11" x14ac:dyDescent="0.15">
      <c r="A57" s="1" t="s">
        <v>38</v>
      </c>
      <c r="B57" s="12"/>
      <c r="C57" s="2"/>
      <c r="D57" s="2"/>
      <c r="E57" s="2"/>
      <c r="F57" s="2"/>
      <c r="G57" s="2"/>
      <c r="H57" s="2"/>
      <c r="I57" s="2">
        <f>B57*0.12</f>
        <v>0</v>
      </c>
      <c r="J57" s="2"/>
      <c r="K57" s="2"/>
    </row>
    <row r="58" spans="1:11" x14ac:dyDescent="0.15">
      <c r="A58" s="1" t="s">
        <v>39</v>
      </c>
      <c r="B58" s="12"/>
      <c r="C58" s="2"/>
      <c r="D58" s="2"/>
      <c r="E58" s="2">
        <f>B58*0.02</f>
        <v>0</v>
      </c>
      <c r="F58" s="2"/>
      <c r="G58" s="2"/>
      <c r="H58" s="2"/>
      <c r="I58" s="2"/>
      <c r="J58" s="2"/>
      <c r="K58" s="2"/>
    </row>
    <row r="59" spans="1:11" x14ac:dyDescent="0.15">
      <c r="A59" s="1" t="s">
        <v>40</v>
      </c>
      <c r="B59" s="12"/>
      <c r="C59" s="2"/>
      <c r="D59" s="2"/>
      <c r="E59" s="2"/>
      <c r="F59" s="2"/>
      <c r="G59" s="2"/>
      <c r="H59" s="2"/>
      <c r="I59" s="2">
        <f>B59*0.12</f>
        <v>0</v>
      </c>
      <c r="J59" s="2"/>
      <c r="K59" s="2"/>
    </row>
    <row r="60" spans="1:11" x14ac:dyDescent="0.15">
      <c r="A60" s="1" t="s">
        <v>41</v>
      </c>
      <c r="B60" s="12"/>
      <c r="C60" s="2"/>
      <c r="D60" s="2"/>
      <c r="E60" s="2">
        <f>B60*0.02</f>
        <v>0</v>
      </c>
      <c r="F60" s="2"/>
      <c r="G60" s="2"/>
      <c r="H60" s="2"/>
      <c r="I60" s="2"/>
      <c r="J60" s="2"/>
      <c r="K60" s="2"/>
    </row>
    <row r="61" spans="1:11" x14ac:dyDescent="0.15">
      <c r="A61" s="1" t="s">
        <v>42</v>
      </c>
      <c r="B61" s="12"/>
      <c r="C61" s="2"/>
      <c r="D61" s="2"/>
      <c r="E61" s="2"/>
      <c r="F61" s="2"/>
      <c r="G61" s="2"/>
      <c r="H61" s="2"/>
      <c r="I61" s="2">
        <f>B61*0.12</f>
        <v>0</v>
      </c>
      <c r="J61" s="2"/>
      <c r="K61" s="2"/>
    </row>
    <row r="62" spans="1:11" x14ac:dyDescent="0.15">
      <c r="A62" s="3" t="s">
        <v>21</v>
      </c>
      <c r="B62" s="14"/>
      <c r="C62" s="4">
        <f>SUM(C41:C61)</f>
        <v>0</v>
      </c>
      <c r="D62" s="4">
        <f t="shared" ref="D62:K62" si="2">SUM(D41:D61)</f>
        <v>0</v>
      </c>
      <c r="E62" s="4">
        <f t="shared" si="2"/>
        <v>0</v>
      </c>
      <c r="F62" s="4">
        <f t="shared" si="2"/>
        <v>0</v>
      </c>
      <c r="G62" s="4">
        <f>SUM(G41:G61)</f>
        <v>0</v>
      </c>
      <c r="H62" s="4">
        <f t="shared" si="2"/>
        <v>0</v>
      </c>
      <c r="I62" s="4">
        <f t="shared" si="2"/>
        <v>0</v>
      </c>
      <c r="J62" s="4">
        <f t="shared" si="2"/>
        <v>0</v>
      </c>
      <c r="K62" s="4">
        <f t="shared" si="2"/>
        <v>0</v>
      </c>
    </row>
    <row r="63" spans="1:11" s="7" customFormat="1" x14ac:dyDescent="0.15">
      <c r="A63" s="5" t="s">
        <v>43</v>
      </c>
      <c r="B63" s="14"/>
      <c r="C63" s="6">
        <f>C62/0.28</f>
        <v>0</v>
      </c>
      <c r="D63" s="6">
        <f>D62/0.28</f>
        <v>0</v>
      </c>
      <c r="E63" s="6">
        <f>E62/0.22</f>
        <v>0</v>
      </c>
      <c r="F63" s="6">
        <f>F62/0.21</f>
        <v>0</v>
      </c>
      <c r="G63" s="6">
        <f>G62/0.24</f>
        <v>0</v>
      </c>
      <c r="H63" s="6">
        <f>H62/0.3</f>
        <v>0</v>
      </c>
      <c r="I63" s="6">
        <f>I62/0.62</f>
        <v>0</v>
      </c>
      <c r="J63" s="6">
        <f>J62/0.18</f>
        <v>0</v>
      </c>
      <c r="K63" s="6">
        <f>K62/0.25</f>
        <v>0</v>
      </c>
    </row>
    <row r="64" spans="1:11" x14ac:dyDescent="0.15">
      <c r="A64" s="1" t="s">
        <v>44</v>
      </c>
      <c r="B64" s="12"/>
      <c r="C64" s="2"/>
      <c r="D64" s="2"/>
      <c r="E64" s="2"/>
      <c r="F64" s="2"/>
      <c r="G64" s="2"/>
      <c r="H64" s="2"/>
      <c r="I64" s="2">
        <f>B64*0.02</f>
        <v>0</v>
      </c>
      <c r="J64" s="2"/>
      <c r="K64" s="2"/>
    </row>
    <row r="65" spans="1:11" x14ac:dyDescent="0.15">
      <c r="A65" s="1" t="s">
        <v>45</v>
      </c>
      <c r="B65" s="12"/>
      <c r="C65" s="2"/>
      <c r="D65" s="2"/>
      <c r="E65" s="2">
        <f>B65*0.02</f>
        <v>0</v>
      </c>
      <c r="F65" s="2"/>
      <c r="G65" s="2"/>
      <c r="H65" s="2"/>
      <c r="I65" s="2"/>
      <c r="J65" s="2"/>
      <c r="K65" s="2"/>
    </row>
    <row r="66" spans="1:11" x14ac:dyDescent="0.15">
      <c r="A66" s="1" t="s">
        <v>46</v>
      </c>
      <c r="B66" s="12"/>
      <c r="C66" s="2"/>
      <c r="D66" s="2"/>
      <c r="E66" s="2"/>
      <c r="F66" s="2"/>
      <c r="G66" s="2"/>
      <c r="H66" s="2"/>
      <c r="I66" s="2">
        <f>B66*0.12</f>
        <v>0</v>
      </c>
      <c r="J66" s="2"/>
      <c r="K66" s="2"/>
    </row>
    <row r="67" spans="1:11" x14ac:dyDescent="0.15">
      <c r="A67" s="1" t="s">
        <v>47</v>
      </c>
      <c r="B67" s="12"/>
      <c r="C67" s="2"/>
      <c r="D67" s="2"/>
      <c r="E67" s="2"/>
      <c r="F67" s="2">
        <f>B67*0.1</f>
        <v>0</v>
      </c>
      <c r="G67" s="2"/>
      <c r="H67" s="2"/>
      <c r="I67" s="2">
        <f>B67*0.1</f>
        <v>0</v>
      </c>
      <c r="J67" s="2"/>
      <c r="K67" s="2"/>
    </row>
    <row r="68" spans="1:11" x14ac:dyDescent="0.15">
      <c r="A68" s="1" t="s">
        <v>48</v>
      </c>
      <c r="B68" s="12"/>
      <c r="C68" s="2">
        <f>B68*0.08</f>
        <v>0</v>
      </c>
      <c r="D68" s="2">
        <f>B68*0.08</f>
        <v>0</v>
      </c>
      <c r="E68" s="2">
        <f>B68*0.05</f>
        <v>0</v>
      </c>
      <c r="F68" s="2">
        <f>B68*0.06</f>
        <v>0</v>
      </c>
      <c r="G68" s="2">
        <f>B68*0.08</f>
        <v>0</v>
      </c>
      <c r="H68" s="2">
        <f>B68*0.15</f>
        <v>0</v>
      </c>
      <c r="I68" s="2"/>
      <c r="J68" s="2">
        <f>B68*0.11</f>
        <v>0</v>
      </c>
      <c r="K68" s="2">
        <f>B68*0.08</f>
        <v>0</v>
      </c>
    </row>
    <row r="69" spans="1:11" x14ac:dyDescent="0.15">
      <c r="A69" s="1" t="s">
        <v>49</v>
      </c>
      <c r="B69" s="12"/>
      <c r="C69" s="2"/>
      <c r="D69" s="2"/>
      <c r="E69" s="2">
        <f>B69*0.02</f>
        <v>0</v>
      </c>
      <c r="F69" s="2"/>
      <c r="G69" s="2"/>
      <c r="H69" s="2"/>
      <c r="I69" s="2"/>
      <c r="J69" s="2"/>
      <c r="K69" s="2"/>
    </row>
    <row r="70" spans="1:11" x14ac:dyDescent="0.15">
      <c r="A70" s="1" t="s">
        <v>8</v>
      </c>
      <c r="B70" s="12"/>
      <c r="C70" s="2"/>
      <c r="D70" s="2"/>
      <c r="E70" s="2">
        <f t="shared" ref="E70:E72" si="3">B70*0.02</f>
        <v>0</v>
      </c>
      <c r="F70" s="2"/>
      <c r="G70" s="2"/>
      <c r="H70" s="2"/>
      <c r="I70" s="2"/>
      <c r="J70" s="2"/>
      <c r="K70" s="2"/>
    </row>
    <row r="71" spans="1:11" x14ac:dyDescent="0.15">
      <c r="A71" s="1" t="s">
        <v>9</v>
      </c>
      <c r="B71" s="12"/>
      <c r="C71" s="2"/>
      <c r="D71" s="2"/>
      <c r="E71" s="2">
        <f t="shared" si="3"/>
        <v>0</v>
      </c>
      <c r="F71" s="2"/>
      <c r="G71" s="2"/>
      <c r="H71" s="2"/>
      <c r="I71" s="2"/>
      <c r="J71" s="2"/>
      <c r="K71" s="2"/>
    </row>
    <row r="72" spans="1:11" x14ac:dyDescent="0.15">
      <c r="A72" s="1" t="s">
        <v>10</v>
      </c>
      <c r="B72" s="12"/>
      <c r="C72" s="2"/>
      <c r="D72" s="2"/>
      <c r="E72" s="2">
        <f t="shared" si="3"/>
        <v>0</v>
      </c>
      <c r="F72" s="2"/>
      <c r="G72" s="2"/>
      <c r="H72" s="2"/>
      <c r="I72" s="2"/>
      <c r="J72" s="2"/>
      <c r="K72" s="2"/>
    </row>
    <row r="73" spans="1:11" x14ac:dyDescent="0.15">
      <c r="A73" s="1" t="s">
        <v>11</v>
      </c>
      <c r="B73" s="12"/>
      <c r="C73" s="2"/>
      <c r="D73" s="2"/>
      <c r="E73" s="2"/>
      <c r="F73" s="2"/>
      <c r="G73" s="2"/>
      <c r="H73" s="2"/>
      <c r="I73" s="2">
        <f>B73*0.12</f>
        <v>0</v>
      </c>
      <c r="J73" s="2"/>
      <c r="K73" s="2"/>
    </row>
    <row r="74" spans="1:11" x14ac:dyDescent="0.15">
      <c r="A74" s="1" t="s">
        <v>12</v>
      </c>
      <c r="B74" s="12"/>
      <c r="C74" s="2">
        <f>B74*0.08</f>
        <v>0</v>
      </c>
      <c r="D74" s="2">
        <f>B74*0.08</f>
        <v>0</v>
      </c>
      <c r="E74" s="2">
        <f>B74*0.05</f>
        <v>0</v>
      </c>
      <c r="F74" s="2">
        <f>B74*0.06</f>
        <v>0</v>
      </c>
      <c r="G74" s="2">
        <f>B74*0.08</f>
        <v>0</v>
      </c>
      <c r="H74" s="2">
        <f>B74*0.15</f>
        <v>0</v>
      </c>
      <c r="I74" s="2"/>
      <c r="J74" s="2">
        <f>B74*0.11</f>
        <v>0</v>
      </c>
      <c r="K74" s="2">
        <f>B74*0.08</f>
        <v>0</v>
      </c>
    </row>
    <row r="75" spans="1:11" x14ac:dyDescent="0.15">
      <c r="A75" s="3" t="s">
        <v>13</v>
      </c>
      <c r="B75" s="14"/>
      <c r="C75" s="4">
        <f>SUM(C64:C74)</f>
        <v>0</v>
      </c>
      <c r="D75" s="4">
        <f t="shared" ref="D75:K75" si="4">SUM(D64:D74)</f>
        <v>0</v>
      </c>
      <c r="E75" s="4">
        <f t="shared" si="4"/>
        <v>0</v>
      </c>
      <c r="F75" s="4">
        <f t="shared" si="4"/>
        <v>0</v>
      </c>
      <c r="G75" s="4">
        <f t="shared" si="4"/>
        <v>0</v>
      </c>
      <c r="H75" s="4">
        <f t="shared" si="4"/>
        <v>0</v>
      </c>
      <c r="I75" s="4">
        <f t="shared" si="4"/>
        <v>0</v>
      </c>
      <c r="J75" s="4">
        <f t="shared" si="4"/>
        <v>0</v>
      </c>
      <c r="K75" s="4">
        <f t="shared" si="4"/>
        <v>0</v>
      </c>
    </row>
    <row r="76" spans="1:11" s="7" customFormat="1" x14ac:dyDescent="0.15">
      <c r="A76" s="5" t="s">
        <v>14</v>
      </c>
      <c r="B76" s="14"/>
      <c r="C76" s="6">
        <f>C75/0.16</f>
        <v>0</v>
      </c>
      <c r="D76" s="6">
        <f>D75/0.16</f>
        <v>0</v>
      </c>
      <c r="E76" s="6">
        <f>E75/0.2</f>
        <v>0</v>
      </c>
      <c r="F76" s="6">
        <f>F75/0.22</f>
        <v>0</v>
      </c>
      <c r="G76" s="6">
        <f>G75/0.16</f>
        <v>0</v>
      </c>
      <c r="H76" s="6">
        <f>H75/0.3</f>
        <v>0</v>
      </c>
      <c r="I76" s="6">
        <f>I75/0.36</f>
        <v>0</v>
      </c>
      <c r="J76" s="6">
        <f>J75/0.22</f>
        <v>0</v>
      </c>
      <c r="K76" s="6">
        <f>K75/0.16</f>
        <v>0</v>
      </c>
    </row>
    <row r="77" spans="1:11" s="7" customFormat="1" x14ac:dyDescent="0.15">
      <c r="A77" s="9" t="s">
        <v>15</v>
      </c>
      <c r="B77" s="15"/>
      <c r="C77" s="10">
        <f t="shared" ref="C77:K77" si="5">C17+C39+C62+C75</f>
        <v>0</v>
      </c>
      <c r="D77" s="10">
        <f t="shared" si="5"/>
        <v>0</v>
      </c>
      <c r="E77" s="10">
        <f t="shared" si="5"/>
        <v>0</v>
      </c>
      <c r="F77" s="10">
        <f t="shared" si="5"/>
        <v>0</v>
      </c>
      <c r="G77" s="10">
        <f t="shared" si="5"/>
        <v>0</v>
      </c>
      <c r="H77" s="10">
        <f t="shared" si="5"/>
        <v>0</v>
      </c>
      <c r="I77" s="10">
        <f t="shared" si="5"/>
        <v>0</v>
      </c>
      <c r="J77" s="10">
        <f t="shared" si="5"/>
        <v>0</v>
      </c>
      <c r="K77" s="10">
        <f t="shared" si="5"/>
        <v>0</v>
      </c>
    </row>
  </sheetData>
  <phoneticPr fontId="2" type="noConversion"/>
  <pageMargins left="0.75" right="0.75" top="1" bottom="1" header="0.5" footer="0.5"/>
  <pageSetup orientation="landscape" horizontalDpi="4294967292" verticalDpi="4294967292"/>
  <headerFooter>
    <oddHeader>&amp;C2017 Grade Calculator_x000D_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Grades Calculation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Kourtnee Kovacs</dc:creator>
  <cp:lastModifiedBy>Microsoft Office User</cp:lastModifiedBy>
  <cp:lastPrinted>2017-06-02T01:14:42Z</cp:lastPrinted>
  <dcterms:created xsi:type="dcterms:W3CDTF">2017-01-26T22:02:00Z</dcterms:created>
  <dcterms:modified xsi:type="dcterms:W3CDTF">2017-08-29T20:12:25Z</dcterms:modified>
</cp:coreProperties>
</file>